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AL8" i="4"/>
  <c r="I8" i="4"/>
  <c r="B8"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<sst xmlns="http://schemas.openxmlformats.org/spreadsheetml/2006/main" count="232" uniqueCount="111">
  <si>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</si>
  <si>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</si>
  <si>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</si>
  <si>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</si>
  <si>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</si>
  <si>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</si>
  <si>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</si>
  <si>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</si>
  <si>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</si>
  <si>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</si>
  <si>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</si>
  <si>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</si>
  <si>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</si>
  <si>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</si>
  <si>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</si>
  <si>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</si>
  <si>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</si>
  <si>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</si>
  <si>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</si>
  <si>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</si>
  <si>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</si>
  <si>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</si>
  <si>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</si>
  <si>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</si>
  <si>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</si>
  <si>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</si>
  <si>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</si>
  <si>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</si>
  <si>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</si>
  <si>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</si>
  <si>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</si>
  <si>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</si>
  <si>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</si>
  <si>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</si>
  <si>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</si>
  <si>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</si>
  <si>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</si>
  <si>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</si>
  <si>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</si>
  <si>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</si>
  <si>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</si>
  <si>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</si>
  <si>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</si>
  <si>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</si>
  <si>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</si>
  <si>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</si>
  <si>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</si>
  <si>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</si>
  <si>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</si>
  <si>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</si>
  <si>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</si>
  <si>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</si>
  <si>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</si>
  <si>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</si>
  <si>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</si>
  <si>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</si>
  <si>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</si>
  <si>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</si>
  <si>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</si>
  <si>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</si>
  <si>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</si>
  <si>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</si>
  <si>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</si>
  <si>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</si>
  <si>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</si>
  <si>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</si>
  <si>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</si>
  <si>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</si>
  <si>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</si>
  <si>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</si>
  <si>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</si>
  <si>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</si>
  <si>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</si>
  <si>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</si>
  <si>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</si>
  <si>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</si>
  <si>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</si>
  <si>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</si>
  <si>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</si>
  <si>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</si>
  <si>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</si>
  <si>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</si>
  <si>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</si>
  <si>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</si>
  <si>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</si>
  <si>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</si>
  <si>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</si>
  <si>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</si>
  <si>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</si>
  <si>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</si>
  <si>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</si>
  <si>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</si>
  <si>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</si>
  <si>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</si>
  <si>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</si>
  <si>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</si>
  <si>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</si>
  <si>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</si>
  <si>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</si>
  <si>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</si>
  <si>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</si>
  <si>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</si>
  <si>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</si>
  <si>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</si>
  <si>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</si>
  <si>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</si>
  <si>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</si>
  <si>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</si>
  <si>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浄化槽本体の経年劣化による破損等について、維持管理業者からの報告を受け修繕にて対応とする。</t>
    <phoneticPr fontId="4"/>
  </si>
  <si>
    <t>　浄化槽の使用料の滞納対策強化および経常経費の徹底した削減に努め、効率的な資金管理を図る。</t>
    <phoneticPr fontId="4"/>
  </si>
  <si>
    <t xml:space="preserve"> 市町村設置型浄化槽については、平成21年度で新規設置を終了しており、現存する施設の維持管理が事業の主な内容となっているため、収益・費用が大幅に変動することはないが、地方債償還金の元金償還猶予期間が全借入分について終了し、償還金が増えたことで収益的収支比率は減少している。
　企業債残高対事業規模比率について、新規事業が終了しており、人口減少により使用料金の減少から類似団体平均値より高い数値となっている。
　新規加入が無く人口減少により料金収入の上乗せが難しく経費回収率については現状維持の状態となっている。
　設置してあ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人口減少などで使用料収入だけでは賄いきれない状況にあることから、一般会計の繰出金を繰入れ、一般財源の使用用途の公平性を保つよう汚水に係る分に留める。
　使用料の滞納対策強化及び経常経費の徹底した削減に努め、効率的な資金管理を図る。</t>
    <rPh sb="138" eb="140">
      <t>キギョウ</t>
    </rPh>
    <rPh sb="140" eb="141">
      <t>サイ</t>
    </rPh>
    <rPh sb="141" eb="143">
      <t>ザンダカ</t>
    </rPh>
    <rPh sb="143" eb="144">
      <t>タイ</t>
    </rPh>
    <rPh sb="144" eb="146">
      <t>ジギョウ</t>
    </rPh>
    <rPh sb="146" eb="148">
      <t>キボ</t>
    </rPh>
    <rPh sb="148" eb="150">
      <t>ヒリツ</t>
    </rPh>
    <rPh sb="155" eb="157">
      <t>シンキ</t>
    </rPh>
    <rPh sb="157" eb="159">
      <t>ジギョウ</t>
    </rPh>
    <rPh sb="160" eb="162">
      <t>シュウリョウ</t>
    </rPh>
    <rPh sb="167" eb="169">
      <t>ジンコウ</t>
    </rPh>
    <rPh sb="169" eb="171">
      <t>ゲンショウ</t>
    </rPh>
    <rPh sb="174" eb="176">
      <t>シヨウ</t>
    </rPh>
    <rPh sb="176" eb="178">
      <t>リョウキン</t>
    </rPh>
    <rPh sb="179" eb="181">
      <t>ゲンショウ</t>
    </rPh>
    <rPh sb="183" eb="184">
      <t>ルイ</t>
    </rPh>
    <rPh sb="184" eb="185">
      <t>ニ</t>
    </rPh>
    <rPh sb="185" eb="187">
      <t>ダンタイ</t>
    </rPh>
    <rPh sb="187" eb="190">
      <t>ヘイキンチ</t>
    </rPh>
    <rPh sb="192" eb="193">
      <t>タカ</t>
    </rPh>
    <rPh sb="194" eb="196">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</si>
</sst>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052928"/>
        <c:axId val="9505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5052928"/>
        <c:axId val="95054848"/>
      </c:lineChart>
      <c:dateAx>
        <c:axId val="95052928"/>
        <c:scaling>
          <c:orientation val="minMax"/>
        </c:scaling>
        <c:delete val="1"/>
        <c:axPos val="b"/>
        <c:numFmt formatCode="ge" sourceLinked="1"/>
        <c:majorTickMark val="none"/>
        <c:minorTickMark val="none"/>
        <c:tickLblPos val="none"/>
        <c:crossAx val="95054848"/>
        <c:crosses val="autoZero"/>
        <c:auto val="1"/>
        <c:lblOffset val="100"/>
        <c:baseTimeUnit val="years"/>
      </c:dateAx>
      <c:valAx>
        <c:axId val="9505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5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48.41</c:v>
                </c:pt>
                <c:pt idx="1">
                  <c:v>46.51</c:v>
                </c:pt>
                <c:pt idx="2">
                  <c:v>45.88</c:v>
                </c:pt>
                <c:pt idx="3">
                  <c:v>45.03</c:v>
                </c:pt>
                <c:pt idx="4">
                  <c:v>43.76</c:v>
                </c:pt>
              </c:numCache>
            </c:numRef>
          </c:val>
        </c:ser>
        <c:dLbls>
          <c:showLegendKey val="0"/>
          <c:showVal val="0"/>
          <c:showCatName val="0"/>
          <c:showSerName val="0"/>
          <c:showPercent val="0"/>
          <c:showBubbleSize val="0"/>
        </c:dLbls>
        <c:gapWidth val="150"/>
        <c:axId val="102213120"/>
        <c:axId val="10221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59.5</c:v>
                </c:pt>
                <c:pt idx="3">
                  <c:v>53.84</c:v>
                </c:pt>
                <c:pt idx="4">
                  <c:v>60.25</c:v>
                </c:pt>
              </c:numCache>
            </c:numRef>
          </c:val>
          <c:smooth val="0"/>
        </c:ser>
        <c:dLbls>
          <c:showLegendKey val="0"/>
          <c:showVal val="0"/>
          <c:showCatName val="0"/>
          <c:showSerName val="0"/>
          <c:showPercent val="0"/>
          <c:showBubbleSize val="0"/>
        </c:dLbls>
        <c:marker val="1"/>
        <c:smooth val="0"/>
        <c:axId val="102213120"/>
        <c:axId val="102215040"/>
      </c:lineChart>
      <c:dateAx>
        <c:axId val="102213120"/>
        <c:scaling>
          <c:orientation val="minMax"/>
        </c:scaling>
        <c:delete val="1"/>
        <c:axPos val="b"/>
        <c:numFmt formatCode="ge" sourceLinked="1"/>
        <c:majorTickMark val="none"/>
        <c:minorTickMark val="none"/>
        <c:tickLblPos val="none"/>
        <c:crossAx val="102215040"/>
        <c:crosses val="autoZero"/>
        <c:auto val="1"/>
        <c:lblOffset val="100"/>
        <c:baseTimeUnit val="years"/>
      </c:dateAx>
      <c:valAx>
        <c:axId val="10221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1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69.61</c:v>
                </c:pt>
                <c:pt idx="1">
                  <c:v>71.180000000000007</c:v>
                </c:pt>
                <c:pt idx="2">
                  <c:v>99.82</c:v>
                </c:pt>
                <c:pt idx="3">
                  <c:v>99.81</c:v>
                </c:pt>
                <c:pt idx="4">
                  <c:v>99.81</c:v>
                </c:pt>
              </c:numCache>
            </c:numRef>
          </c:val>
        </c:ser>
        <c:dLbls>
          <c:showLegendKey val="0"/>
          <c:showVal val="0"/>
          <c:showCatName val="0"/>
          <c:showSerName val="0"/>
          <c:showPercent val="0"/>
          <c:showBubbleSize val="0"/>
        </c:dLbls>
        <c:gapWidth val="150"/>
        <c:axId val="102392960"/>
        <c:axId val="10239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92.37</c:v>
                </c:pt>
                <c:pt idx="3">
                  <c:v>95.04</c:v>
                </c:pt>
                <c:pt idx="4">
                  <c:v>95.26</c:v>
                </c:pt>
              </c:numCache>
            </c:numRef>
          </c:val>
          <c:smooth val="0"/>
        </c:ser>
        <c:dLbls>
          <c:showLegendKey val="0"/>
          <c:showVal val="0"/>
          <c:showCatName val="0"/>
          <c:showSerName val="0"/>
          <c:showPercent val="0"/>
          <c:showBubbleSize val="0"/>
        </c:dLbls>
        <c:marker val="1"/>
        <c:smooth val="0"/>
        <c:axId val="102392960"/>
        <c:axId val="102394880"/>
      </c:lineChart>
      <c:dateAx>
        <c:axId val="102392960"/>
        <c:scaling>
          <c:orientation val="minMax"/>
        </c:scaling>
        <c:delete val="1"/>
        <c:axPos val="b"/>
        <c:numFmt formatCode="ge" sourceLinked="1"/>
        <c:majorTickMark val="none"/>
        <c:minorTickMark val="none"/>
        <c:tickLblPos val="none"/>
        <c:crossAx val="102394880"/>
        <c:crosses val="autoZero"/>
        <c:auto val="1"/>
        <c:lblOffset val="100"/>
        <c:baseTimeUnit val="years"/>
      </c:dateAx>
      <c:valAx>
        <c:axId val="10239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39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94.14</c:v>
                </c:pt>
                <c:pt idx="1">
                  <c:v>92.27</c:v>
                </c:pt>
                <c:pt idx="2">
                  <c:v>91.92</c:v>
                </c:pt>
                <c:pt idx="3">
                  <c:v>92.71</c:v>
                </c:pt>
                <c:pt idx="4">
                  <c:v>90.99</c:v>
                </c:pt>
              </c:numCache>
            </c:numRef>
          </c:val>
        </c:ser>
        <c:dLbls>
          <c:showLegendKey val="0"/>
          <c:showVal val="0"/>
          <c:showCatName val="0"/>
          <c:showSerName val="0"/>
          <c:showPercent val="0"/>
          <c:showBubbleSize val="0"/>
        </c:dLbls>
        <c:gapWidth val="150"/>
        <c:axId val="95355648"/>
        <c:axId val="9535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355648"/>
        <c:axId val="95357568"/>
      </c:lineChart>
      <c:dateAx>
        <c:axId val="95355648"/>
        <c:scaling>
          <c:orientation val="minMax"/>
        </c:scaling>
        <c:delete val="1"/>
        <c:axPos val="b"/>
        <c:numFmt formatCode="ge" sourceLinked="1"/>
        <c:majorTickMark val="none"/>
        <c:minorTickMark val="none"/>
        <c:tickLblPos val="none"/>
        <c:crossAx val="95357568"/>
        <c:crosses val="autoZero"/>
        <c:auto val="1"/>
        <c:lblOffset val="100"/>
        <c:baseTimeUnit val="years"/>
      </c:dateAx>
      <c:valAx>
        <c:axId val="9535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5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396224"/>
        <c:axId val="9539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396224"/>
        <c:axId val="95398144"/>
      </c:lineChart>
      <c:dateAx>
        <c:axId val="95396224"/>
        <c:scaling>
          <c:orientation val="minMax"/>
        </c:scaling>
        <c:delete val="1"/>
        <c:axPos val="b"/>
        <c:numFmt formatCode="ge" sourceLinked="1"/>
        <c:majorTickMark val="none"/>
        <c:minorTickMark val="none"/>
        <c:tickLblPos val="none"/>
        <c:crossAx val="95398144"/>
        <c:crosses val="autoZero"/>
        <c:auto val="1"/>
        <c:lblOffset val="100"/>
        <c:baseTimeUnit val="years"/>
      </c:dateAx>
      <c:valAx>
        <c:axId val="9539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9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318080"/>
        <c:axId val="10232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318080"/>
        <c:axId val="102320000"/>
      </c:lineChart>
      <c:dateAx>
        <c:axId val="102318080"/>
        <c:scaling>
          <c:orientation val="minMax"/>
        </c:scaling>
        <c:delete val="1"/>
        <c:axPos val="b"/>
        <c:numFmt formatCode="ge" sourceLinked="1"/>
        <c:majorTickMark val="none"/>
        <c:minorTickMark val="none"/>
        <c:tickLblPos val="none"/>
        <c:crossAx val="102320000"/>
        <c:crosses val="autoZero"/>
        <c:auto val="1"/>
        <c:lblOffset val="100"/>
        <c:baseTimeUnit val="years"/>
      </c:dateAx>
      <c:valAx>
        <c:axId val="10232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31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357248"/>
        <c:axId val="10197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357248"/>
        <c:axId val="101978112"/>
      </c:lineChart>
      <c:dateAx>
        <c:axId val="102357248"/>
        <c:scaling>
          <c:orientation val="minMax"/>
        </c:scaling>
        <c:delete val="1"/>
        <c:axPos val="b"/>
        <c:numFmt formatCode="ge" sourceLinked="1"/>
        <c:majorTickMark val="none"/>
        <c:minorTickMark val="none"/>
        <c:tickLblPos val="none"/>
        <c:crossAx val="101978112"/>
        <c:crosses val="autoZero"/>
        <c:auto val="1"/>
        <c:lblOffset val="100"/>
        <c:baseTimeUnit val="years"/>
      </c:dateAx>
      <c:valAx>
        <c:axId val="10197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3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003840"/>
        <c:axId val="10200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003840"/>
        <c:axId val="102005760"/>
      </c:lineChart>
      <c:dateAx>
        <c:axId val="102003840"/>
        <c:scaling>
          <c:orientation val="minMax"/>
        </c:scaling>
        <c:delete val="1"/>
        <c:axPos val="b"/>
        <c:numFmt formatCode="ge" sourceLinked="1"/>
        <c:majorTickMark val="none"/>
        <c:minorTickMark val="none"/>
        <c:tickLblPos val="none"/>
        <c:crossAx val="102005760"/>
        <c:crosses val="autoZero"/>
        <c:auto val="1"/>
        <c:lblOffset val="100"/>
        <c:baseTimeUnit val="years"/>
      </c:dateAx>
      <c:valAx>
        <c:axId val="10200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0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522.82000000000005</c:v>
                </c:pt>
                <c:pt idx="1">
                  <c:v>521.37</c:v>
                </c:pt>
                <c:pt idx="2">
                  <c:v>511.39</c:v>
                </c:pt>
                <c:pt idx="3">
                  <c:v>489.95</c:v>
                </c:pt>
                <c:pt idx="4">
                  <c:v>331.17</c:v>
                </c:pt>
              </c:numCache>
            </c:numRef>
          </c:val>
        </c:ser>
        <c:dLbls>
          <c:showLegendKey val="0"/>
          <c:showVal val="0"/>
          <c:showCatName val="0"/>
          <c:showSerName val="0"/>
          <c:showPercent val="0"/>
          <c:showBubbleSize val="0"/>
        </c:dLbls>
        <c:gapWidth val="150"/>
        <c:axId val="102109952"/>
        <c:axId val="10211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232.83</c:v>
                </c:pt>
                <c:pt idx="3">
                  <c:v>261.08</c:v>
                </c:pt>
                <c:pt idx="4">
                  <c:v>241.49</c:v>
                </c:pt>
              </c:numCache>
            </c:numRef>
          </c:val>
          <c:smooth val="0"/>
        </c:ser>
        <c:dLbls>
          <c:showLegendKey val="0"/>
          <c:showVal val="0"/>
          <c:showCatName val="0"/>
          <c:showSerName val="0"/>
          <c:showPercent val="0"/>
          <c:showBubbleSize val="0"/>
        </c:dLbls>
        <c:marker val="1"/>
        <c:smooth val="0"/>
        <c:axId val="102109952"/>
        <c:axId val="102111872"/>
      </c:lineChart>
      <c:dateAx>
        <c:axId val="102109952"/>
        <c:scaling>
          <c:orientation val="minMax"/>
        </c:scaling>
        <c:delete val="1"/>
        <c:axPos val="b"/>
        <c:numFmt formatCode="ge" sourceLinked="1"/>
        <c:majorTickMark val="none"/>
        <c:minorTickMark val="none"/>
        <c:tickLblPos val="none"/>
        <c:crossAx val="102111872"/>
        <c:crosses val="autoZero"/>
        <c:auto val="1"/>
        <c:lblOffset val="100"/>
        <c:baseTimeUnit val="years"/>
      </c:dateAx>
      <c:valAx>
        <c:axId val="10211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0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56.76</c:v>
                </c:pt>
                <c:pt idx="1">
                  <c:v>54.26</c:v>
                </c:pt>
                <c:pt idx="2">
                  <c:v>52.69</c:v>
                </c:pt>
                <c:pt idx="3">
                  <c:v>53.17</c:v>
                </c:pt>
                <c:pt idx="4">
                  <c:v>51.37</c:v>
                </c:pt>
              </c:numCache>
            </c:numRef>
          </c:val>
        </c:ser>
        <c:dLbls>
          <c:showLegendKey val="0"/>
          <c:showVal val="0"/>
          <c:showCatName val="0"/>
          <c:showSerName val="0"/>
          <c:showPercent val="0"/>
          <c:showBubbleSize val="0"/>
        </c:dLbls>
        <c:gapWidth val="150"/>
        <c:axId val="102148736"/>
        <c:axId val="10215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67.92</c:v>
                </c:pt>
                <c:pt idx="3">
                  <c:v>68.61</c:v>
                </c:pt>
                <c:pt idx="4">
                  <c:v>65.7</c:v>
                </c:pt>
              </c:numCache>
            </c:numRef>
          </c:val>
          <c:smooth val="0"/>
        </c:ser>
        <c:dLbls>
          <c:showLegendKey val="0"/>
          <c:showVal val="0"/>
          <c:showCatName val="0"/>
          <c:showSerName val="0"/>
          <c:showPercent val="0"/>
          <c:showBubbleSize val="0"/>
        </c:dLbls>
        <c:marker val="1"/>
        <c:smooth val="0"/>
        <c:axId val="102148736"/>
        <c:axId val="102159104"/>
      </c:lineChart>
      <c:dateAx>
        <c:axId val="102148736"/>
        <c:scaling>
          <c:orientation val="minMax"/>
        </c:scaling>
        <c:delete val="1"/>
        <c:axPos val="b"/>
        <c:numFmt formatCode="ge" sourceLinked="1"/>
        <c:majorTickMark val="none"/>
        <c:minorTickMark val="none"/>
        <c:tickLblPos val="none"/>
        <c:crossAx val="102159104"/>
        <c:crosses val="autoZero"/>
        <c:auto val="1"/>
        <c:lblOffset val="100"/>
        <c:baseTimeUnit val="years"/>
      </c:dateAx>
      <c:valAx>
        <c:axId val="10215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4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277.08</c:v>
                </c:pt>
                <c:pt idx="1">
                  <c:v>292.7</c:v>
                </c:pt>
                <c:pt idx="2">
                  <c:v>300.02</c:v>
                </c:pt>
                <c:pt idx="3">
                  <c:v>303.33</c:v>
                </c:pt>
                <c:pt idx="4">
                  <c:v>321.87</c:v>
                </c:pt>
              </c:numCache>
            </c:numRef>
          </c:val>
        </c:ser>
        <c:dLbls>
          <c:showLegendKey val="0"/>
          <c:showVal val="0"/>
          <c:showCatName val="0"/>
          <c:showSerName val="0"/>
          <c:showPercent val="0"/>
          <c:showBubbleSize val="0"/>
        </c:dLbls>
        <c:gapWidth val="150"/>
        <c:axId val="102184832"/>
        <c:axId val="10218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229.12</c:v>
                </c:pt>
                <c:pt idx="3">
                  <c:v>241.18</c:v>
                </c:pt>
                <c:pt idx="4">
                  <c:v>247.94</c:v>
                </c:pt>
              </c:numCache>
            </c:numRef>
          </c:val>
          <c:smooth val="0"/>
        </c:ser>
        <c:dLbls>
          <c:showLegendKey val="0"/>
          <c:showVal val="0"/>
          <c:showCatName val="0"/>
          <c:showSerName val="0"/>
          <c:showPercent val="0"/>
          <c:showBubbleSize val="0"/>
        </c:dLbls>
        <c:marker val="1"/>
        <c:smooth val="0"/>
        <c:axId val="102184832"/>
        <c:axId val="102187008"/>
      </c:lineChart>
      <c:dateAx>
        <c:axId val="102184832"/>
        <c:scaling>
          <c:orientation val="minMax"/>
        </c:scaling>
        <c:delete val="1"/>
        <c:axPos val="b"/>
        <c:numFmt formatCode="ge" sourceLinked="1"/>
        <c:majorTickMark val="none"/>
        <c:minorTickMark val="none"/>
        <c:tickLblPos val="none"/>
        <c:crossAx val="102187008"/>
        <c:crosses val="autoZero"/>
        <c:auto val="1"/>
        <c:lblOffset val="100"/>
        <c:baseTimeUnit val="years"/>
      </c:dateAx>
      <c:valAx>
        <c:axId val="10218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8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大館市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K2</v>
      </c>
      <c r="X8" s="70"/>
      <c r="Y8" s="70"/>
      <c r="Z8" s="70"/>
      <c r="AA8" s="70"/>
      <c r="AB8" s="70"/>
      <c r="AC8" s="70"/>
      <c r="AD8" s="3"/>
      <c r="AE8" s="3"/>
      <c r="AF8" s="3"/>
      <c r="AG8" s="3"/>
      <c r="AH8" s="3"/>
      <c r="AI8" s="3"/>
      <c r="AJ8" s="3"/>
      <c r="AK8" s="3"/>
      <c r="AL8" s="64">
        <f>データ!R6</f>
        <v>75748</v>
      </c>
      <c r="AM8" s="64"/>
      <c r="AN8" s="64"/>
      <c r="AO8" s="64"/>
      <c r="AP8" s="64"/>
      <c r="AQ8" s="64"/>
      <c r="AR8" s="64"/>
      <c r="AS8" s="64"/>
      <c r="AT8" s="63">
        <f>データ!S6</f>
        <v>913.22</v>
      </c>
      <c r="AU8" s="63"/>
      <c r="AV8" s="63"/>
      <c r="AW8" s="63"/>
      <c r="AX8" s="63"/>
      <c r="AY8" s="63"/>
      <c r="AZ8" s="63"/>
      <c r="BA8" s="63"/>
      <c r="BB8" s="63">
        <f>データ!T6</f>
        <v>82.95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1.43</v>
      </c>
      <c r="Q10" s="63"/>
      <c r="R10" s="63"/>
      <c r="S10" s="63"/>
      <c r="T10" s="63"/>
      <c r="U10" s="63"/>
      <c r="V10" s="63"/>
      <c r="W10" s="63">
        <f>データ!P6</f>
        <v>100</v>
      </c>
      <c r="X10" s="63"/>
      <c r="Y10" s="63"/>
      <c r="Z10" s="63"/>
      <c r="AA10" s="63"/>
      <c r="AB10" s="63"/>
      <c r="AC10" s="63"/>
      <c r="AD10" s="64">
        <f>データ!Q6</f>
        <v>2808</v>
      </c>
      <c r="AE10" s="64"/>
      <c r="AF10" s="64"/>
      <c r="AG10" s="64"/>
      <c r="AH10" s="64"/>
      <c r="AI10" s="64"/>
      <c r="AJ10" s="64"/>
      <c r="AK10" s="2"/>
      <c r="AL10" s="64">
        <f>データ!U6</f>
        <v>1075</v>
      </c>
      <c r="AM10" s="64"/>
      <c r="AN10" s="64"/>
      <c r="AO10" s="64"/>
      <c r="AP10" s="64"/>
      <c r="AQ10" s="64"/>
      <c r="AR10" s="64"/>
      <c r="AS10" s="64"/>
      <c r="AT10" s="63">
        <f>データ!V6</f>
        <v>0.83</v>
      </c>
      <c r="AU10" s="63"/>
      <c r="AV10" s="63"/>
      <c r="AW10" s="63"/>
      <c r="AX10" s="63"/>
      <c r="AY10" s="63"/>
      <c r="AZ10" s="63"/>
      <c r="BA10" s="63"/>
      <c r="BB10" s="63">
        <f>データ!W6</f>
        <v>1295.18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52043</v>
      </c>
      <c r="D6" s="31">
        <f t="shared" si="3"/>
        <v>47</v>
      </c>
      <c r="E6" s="31">
        <f t="shared" si="3"/>
        <v>18</v>
      </c>
      <c r="F6" s="31">
        <f t="shared" si="3"/>
        <v>0</v>
      </c>
      <c r="G6" s="31">
        <f t="shared" si="3"/>
        <v>0</v>
      </c>
      <c r="H6" s="31" t="str">
        <f t="shared" si="3"/>
        <v>秋田県　大館市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1.43</v>
      </c>
      <c r="P6" s="32">
        <f t="shared" si="3"/>
        <v>100</v>
      </c>
      <c r="Q6" s="32">
        <f t="shared" si="3"/>
        <v>2808</v>
      </c>
      <c r="R6" s="32">
        <f t="shared" si="3"/>
        <v>75748</v>
      </c>
      <c r="S6" s="32">
        <f t="shared" si="3"/>
        <v>913.22</v>
      </c>
      <c r="T6" s="32">
        <f t="shared" si="3"/>
        <v>82.95</v>
      </c>
      <c r="U6" s="32">
        <f t="shared" si="3"/>
        <v>1075</v>
      </c>
      <c r="V6" s="32">
        <f t="shared" si="3"/>
        <v>0.83</v>
      </c>
      <c r="W6" s="32">
        <f t="shared" si="3"/>
        <v>1295.18</v>
      </c>
      <c r="X6" s="33">
        <f>IF(X7="",NA(),X7)</f>
        <v>94.14</v>
      </c>
      <c r="Y6" s="33">
        <f t="shared" ref="Y6:AG6" si="4">IF(Y7="",NA(),Y7)</f>
        <v>92.27</v>
      </c>
      <c r="Z6" s="33">
        <f t="shared" si="4"/>
        <v>91.92</v>
      </c>
      <c r="AA6" s="33">
        <f t="shared" si="4"/>
        <v>92.71</v>
      </c>
      <c r="AB6" s="33">
        <f t="shared" si="4"/>
        <v>90.99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522.82000000000005</v>
      </c>
      <c r="BF6" s="33">
        <f t="shared" ref="BF6:BN6" si="7">IF(BF7="",NA(),BF7)</f>
        <v>521.37</v>
      </c>
      <c r="BG6" s="33">
        <f t="shared" si="7"/>
        <v>511.39</v>
      </c>
      <c r="BH6" s="33">
        <f t="shared" si="7"/>
        <v>489.95</v>
      </c>
      <c r="BI6" s="33">
        <f t="shared" si="7"/>
        <v>331.17</v>
      </c>
      <c r="BJ6" s="33">
        <f t="shared" si="7"/>
        <v>421.01</v>
      </c>
      <c r="BK6" s="33">
        <f t="shared" si="7"/>
        <v>430.64</v>
      </c>
      <c r="BL6" s="33">
        <f t="shared" si="7"/>
        <v>232.83</v>
      </c>
      <c r="BM6" s="33">
        <f t="shared" si="7"/>
        <v>261.08</v>
      </c>
      <c r="BN6" s="33">
        <f t="shared" si="7"/>
        <v>241.49</v>
      </c>
      <c r="BO6" s="32" t="str">
        <f>IF(BO7="","",IF(BO7="-","【-】","【"&amp;SUBSTITUTE(TEXT(BO7,"#,##0.00"),"-","△")&amp;"】"))</f>
        <v>【345.93】</v>
      </c>
      <c r="BP6" s="33">
        <f>IF(BP7="",NA(),BP7)</f>
        <v>56.76</v>
      </c>
      <c r="BQ6" s="33">
        <f t="shared" ref="BQ6:BY6" si="8">IF(BQ7="",NA(),BQ7)</f>
        <v>54.26</v>
      </c>
      <c r="BR6" s="33">
        <f t="shared" si="8"/>
        <v>52.69</v>
      </c>
      <c r="BS6" s="33">
        <f t="shared" si="8"/>
        <v>53.17</v>
      </c>
      <c r="BT6" s="33">
        <f t="shared" si="8"/>
        <v>51.37</v>
      </c>
      <c r="BU6" s="33">
        <f t="shared" si="8"/>
        <v>58.98</v>
      </c>
      <c r="BV6" s="33">
        <f t="shared" si="8"/>
        <v>58.78</v>
      </c>
      <c r="BW6" s="33">
        <f t="shared" si="8"/>
        <v>67.92</v>
      </c>
      <c r="BX6" s="33">
        <f t="shared" si="8"/>
        <v>68.61</v>
      </c>
      <c r="BY6" s="33">
        <f t="shared" si="8"/>
        <v>65.7</v>
      </c>
      <c r="BZ6" s="32" t="str">
        <f>IF(BZ7="","",IF(BZ7="-","【-】","【"&amp;SUBSTITUTE(TEXT(BZ7,"#,##0.00"),"-","△")&amp;"】"))</f>
        <v>【59.44】</v>
      </c>
      <c r="CA6" s="33">
        <f>IF(CA7="",NA(),CA7)</f>
        <v>277.08</v>
      </c>
      <c r="CB6" s="33">
        <f t="shared" ref="CB6:CJ6" si="9">IF(CB7="",NA(),CB7)</f>
        <v>292.7</v>
      </c>
      <c r="CC6" s="33">
        <f t="shared" si="9"/>
        <v>300.02</v>
      </c>
      <c r="CD6" s="33">
        <f t="shared" si="9"/>
        <v>303.33</v>
      </c>
      <c r="CE6" s="33">
        <f t="shared" si="9"/>
        <v>321.87</v>
      </c>
      <c r="CF6" s="33">
        <f t="shared" si="9"/>
        <v>253.84</v>
      </c>
      <c r="CG6" s="33">
        <f t="shared" si="9"/>
        <v>257.02999999999997</v>
      </c>
      <c r="CH6" s="33">
        <f t="shared" si="9"/>
        <v>229.12</v>
      </c>
      <c r="CI6" s="33">
        <f t="shared" si="9"/>
        <v>241.18</v>
      </c>
      <c r="CJ6" s="33">
        <f t="shared" si="9"/>
        <v>247.94</v>
      </c>
      <c r="CK6" s="32" t="str">
        <f>IF(CK7="","",IF(CK7="-","【-】","【"&amp;SUBSTITUTE(TEXT(CK7,"#,##0.00"),"-","△")&amp;"】"))</f>
        <v>【272.79】</v>
      </c>
      <c r="CL6" s="33">
        <f>IF(CL7="",NA(),CL7)</f>
        <v>48.41</v>
      </c>
      <c r="CM6" s="33">
        <f t="shared" ref="CM6:CU6" si="10">IF(CM7="",NA(),CM7)</f>
        <v>46.51</v>
      </c>
      <c r="CN6" s="33">
        <f t="shared" si="10"/>
        <v>45.88</v>
      </c>
      <c r="CO6" s="33">
        <f t="shared" si="10"/>
        <v>45.03</v>
      </c>
      <c r="CP6" s="33">
        <f t="shared" si="10"/>
        <v>43.76</v>
      </c>
      <c r="CQ6" s="33">
        <f t="shared" si="10"/>
        <v>60.03</v>
      </c>
      <c r="CR6" s="33">
        <f t="shared" si="10"/>
        <v>61.93</v>
      </c>
      <c r="CS6" s="33">
        <f t="shared" si="10"/>
        <v>59.5</v>
      </c>
      <c r="CT6" s="33">
        <f t="shared" si="10"/>
        <v>53.84</v>
      </c>
      <c r="CU6" s="33">
        <f t="shared" si="10"/>
        <v>60.25</v>
      </c>
      <c r="CV6" s="32" t="str">
        <f>IF(CV7="","",IF(CV7="-","【-】","【"&amp;SUBSTITUTE(TEXT(CV7,"#,##0.00"),"-","△")&amp;"】"))</f>
        <v>【58.84】</v>
      </c>
      <c r="CW6" s="33">
        <f>IF(CW7="",NA(),CW7)</f>
        <v>69.61</v>
      </c>
      <c r="CX6" s="33">
        <f t="shared" ref="CX6:DF6" si="11">IF(CX7="",NA(),CX7)</f>
        <v>71.180000000000007</v>
      </c>
      <c r="CY6" s="33">
        <f t="shared" si="11"/>
        <v>99.82</v>
      </c>
      <c r="CZ6" s="33">
        <f t="shared" si="11"/>
        <v>99.81</v>
      </c>
      <c r="DA6" s="33">
        <f t="shared" si="11"/>
        <v>99.81</v>
      </c>
      <c r="DB6" s="33">
        <f t="shared" si="11"/>
        <v>76.8</v>
      </c>
      <c r="DC6" s="33">
        <f t="shared" si="11"/>
        <v>77.25</v>
      </c>
      <c r="DD6" s="33">
        <f t="shared" si="11"/>
        <v>92.37</v>
      </c>
      <c r="DE6" s="33">
        <f t="shared" si="11"/>
        <v>95.04</v>
      </c>
      <c r="DF6" s="33">
        <f t="shared" si="11"/>
        <v>95.26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52043</v>
      </c>
      <c r="D7" s="35">
        <v>47</v>
      </c>
      <c r="E7" s="35">
        <v>18</v>
      </c>
      <c r="F7" s="35">
        <v>0</v>
      </c>
      <c r="G7" s="35">
        <v>0</v>
      </c>
      <c r="H7" s="35" t="s">
        <v>96</v>
      </c>
      <c r="I7" s="35" t="s">
        <v>97</v>
      </c>
      <c r="J7" s="35" t="s">
        <v>98</v>
      </c>
      <c r="K7" s="35" t="s">
        <v>99</v>
      </c>
      <c r="L7" s="35" t="s">
        <v>100</v>
      </c>
      <c r="M7" s="36" t="s">
        <v>101</v>
      </c>
      <c r="N7" s="36" t="s">
        <v>102</v>
      </c>
      <c r="O7" s="36">
        <v>1.43</v>
      </c>
      <c r="P7" s="36">
        <v>100</v>
      </c>
      <c r="Q7" s="36">
        <v>2808</v>
      </c>
      <c r="R7" s="36">
        <v>75748</v>
      </c>
      <c r="S7" s="36">
        <v>913.22</v>
      </c>
      <c r="T7" s="36">
        <v>82.95</v>
      </c>
      <c r="U7" s="36">
        <v>1075</v>
      </c>
      <c r="V7" s="36">
        <v>0.83</v>
      </c>
      <c r="W7" s="36">
        <v>1295.18</v>
      </c>
      <c r="X7" s="36">
        <v>94.14</v>
      </c>
      <c r="Y7" s="36">
        <v>92.27</v>
      </c>
      <c r="Z7" s="36">
        <v>91.92</v>
      </c>
      <c r="AA7" s="36">
        <v>92.71</v>
      </c>
      <c r="AB7" s="36">
        <v>90.99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522.82000000000005</v>
      </c>
      <c r="BF7" s="36">
        <v>521.37</v>
      </c>
      <c r="BG7" s="36">
        <v>511.39</v>
      </c>
      <c r="BH7" s="36">
        <v>489.95</v>
      </c>
      <c r="BI7" s="36">
        <v>331.17</v>
      </c>
      <c r="BJ7" s="36">
        <v>421.01</v>
      </c>
      <c r="BK7" s="36">
        <v>430.64</v>
      </c>
      <c r="BL7" s="36">
        <v>232.83</v>
      </c>
      <c r="BM7" s="36">
        <v>261.08</v>
      </c>
      <c r="BN7" s="36">
        <v>241.49</v>
      </c>
      <c r="BO7" s="36">
        <v>345.93</v>
      </c>
      <c r="BP7" s="36">
        <v>56.76</v>
      </c>
      <c r="BQ7" s="36">
        <v>54.26</v>
      </c>
      <c r="BR7" s="36">
        <v>52.69</v>
      </c>
      <c r="BS7" s="36">
        <v>53.17</v>
      </c>
      <c r="BT7" s="36">
        <v>51.37</v>
      </c>
      <c r="BU7" s="36">
        <v>58.98</v>
      </c>
      <c r="BV7" s="36">
        <v>58.78</v>
      </c>
      <c r="BW7" s="36">
        <v>67.92</v>
      </c>
      <c r="BX7" s="36">
        <v>68.61</v>
      </c>
      <c r="BY7" s="36">
        <v>65.7</v>
      </c>
      <c r="BZ7" s="36">
        <v>59.44</v>
      </c>
      <c r="CA7" s="36">
        <v>277.08</v>
      </c>
      <c r="CB7" s="36">
        <v>292.7</v>
      </c>
      <c r="CC7" s="36">
        <v>300.02</v>
      </c>
      <c r="CD7" s="36">
        <v>303.33</v>
      </c>
      <c r="CE7" s="36">
        <v>321.87</v>
      </c>
      <c r="CF7" s="36">
        <v>253.84</v>
      </c>
      <c r="CG7" s="36">
        <v>257.02999999999997</v>
      </c>
      <c r="CH7" s="36">
        <v>229.12</v>
      </c>
      <c r="CI7" s="36">
        <v>241.18</v>
      </c>
      <c r="CJ7" s="36">
        <v>247.94</v>
      </c>
      <c r="CK7" s="36">
        <v>272.79000000000002</v>
      </c>
      <c r="CL7" s="36">
        <v>48.41</v>
      </c>
      <c r="CM7" s="36">
        <v>46.51</v>
      </c>
      <c r="CN7" s="36">
        <v>45.88</v>
      </c>
      <c r="CO7" s="36">
        <v>45.03</v>
      </c>
      <c r="CP7" s="36">
        <v>43.76</v>
      </c>
      <c r="CQ7" s="36">
        <v>60.03</v>
      </c>
      <c r="CR7" s="36">
        <v>61.93</v>
      </c>
      <c r="CS7" s="36">
        <v>59.5</v>
      </c>
      <c r="CT7" s="36">
        <v>53.84</v>
      </c>
      <c r="CU7" s="36">
        <v>60.25</v>
      </c>
      <c r="CV7" s="36">
        <v>58.84</v>
      </c>
      <c r="CW7" s="36">
        <v>69.61</v>
      </c>
      <c r="CX7" s="36">
        <v>71.180000000000007</v>
      </c>
      <c r="CY7" s="36">
        <v>99.82</v>
      </c>
      <c r="CZ7" s="36">
        <v>99.81</v>
      </c>
      <c r="DA7" s="36">
        <v>99.81</v>
      </c>
      <c r="DB7" s="36">
        <v>76.8</v>
      </c>
      <c r="DC7" s="36">
        <v>77.25</v>
      </c>
      <c r="DD7" s="36">
        <v>92.37</v>
      </c>
      <c r="DE7" s="36">
        <v>95.04</v>
      </c>
      <c r="DF7" s="36">
        <v>95.26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CL1381</cp:lastModifiedBy>
  <cp:lastPrinted>2017-02-13T01:04:58Z</cp:lastPrinted>
  <dcterms:created xsi:type="dcterms:W3CDTF">2017-02-08T03:21:45Z</dcterms:created>
  <dcterms:modified xsi:type="dcterms:W3CDTF">2017-02-13T01:05:01Z</dcterms:modified>
  <cp:category/>
</cp:coreProperties>
</file>